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lukas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101" sheetId="3" r:id="rId3"/>
    <sheet name="201" sheetId="4" r:id="rId4"/>
  </sheets>
  <definedNames/>
  <calcPr/>
  <webPublishing/>
</workbook>
</file>

<file path=xl/sharedStrings.xml><?xml version="1.0" encoding="utf-8"?>
<sst xmlns="http://schemas.openxmlformats.org/spreadsheetml/2006/main" count="539" uniqueCount="190">
  <si>
    <t>Firma: PROfi Jihlava spol. s r. o.</t>
  </si>
  <si>
    <t>Rekapitulace ceny</t>
  </si>
  <si>
    <t>Stavba: 2017-000106 - III/38710 Opěrná zeď v km 3,460-3,512 hr. kraje JM - Rožná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</si>
  <si>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</si>
  <si>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</si>
  <si>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</si>
  <si>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</si>
  <si>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</si>
  <si>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</si>
  <si>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</si>
  <si>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</si>
  <si>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</si>
  <si>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</si>
  <si>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</si>
  <si>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</si>
  <si>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2017-000106</t>
  </si>
  <si>
    <t>III/38710 Opěrná zeď v km 3,460-3,512 hr. kraje JM - Rožná</t>
  </si>
  <si>
    <t>O</t>
  </si>
  <si>
    <t>Rozpočet:</t>
  </si>
  <si>
    <t>0,00</t>
  </si>
  <si>
    <t>15,00</t>
  </si>
  <si>
    <t>21,00</t>
  </si>
  <si>
    <t>3</t>
  </si>
  <si>
    <t>2</t>
  </si>
  <si>
    <t>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</si>
  <si>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</si>
  <si>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</si>
  <si>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</si>
  <si>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</si>
  <si>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</si>
  <si>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</si>
  <si>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</si>
  <si>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</si>
  <si>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</si>
  <si>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</si>
  <si>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</si>
  <si>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</si>
  <si>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</si>
  <si>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</si>
  <si>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</si>
  <si>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</si>
  <si>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</si>
  <si>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</si>
  <si>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</si>
  <si>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</si>
  <si>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</si>
  <si>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</si>
  <si>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</si>
  <si>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</si>
  <si>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</si>
  <si>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</si>
  <si>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Zkoušky materiálu nezávislou zkušebnou dle TKP</t>
  </si>
  <si>
    <t>VV</t>
  </si>
  <si>
    <t>TS</t>
  </si>
  <si>
    <t>zahrnuje veškeré náklady spojené s objednatelem požadovanými zkouškami</t>
  </si>
  <si>
    <t>02610</t>
  </si>
  <si>
    <t>ZKOUŠENÍ KONSTRUKCÍ A PRACÍ ZKUŠEBNOU ZHOTOVITELE</t>
  </si>
  <si>
    <t>Zkoušky konstrukcí a prací nezávislou zkušebnou dle TKP</t>
  </si>
  <si>
    <t>02720</t>
  </si>
  <si>
    <t>POMOC PRÁCE ZŘÍZ NEBO ZAJIŠŤ REGULACI A OCHRANU DOPRAVY</t>
  </si>
  <si>
    <t>zpracování DIO, vč. zřízení a odstranění přechodného dopravního značení dle schematu C/5 
 objízdných tras, vč. projednání. Zajištění vydání všech potřebných rozhodnutí a stanovení pro přechodnou úpravu provozu na pozemních komunikacích dle zpracované projektové dokumentace a dle vyjádření dotčených orgánů; 
-Soustavnou péči zhotovitele o kvalitní značení objízdných tras; 
-Zabezpečení změny dopravního značení a provizorních objížděk;</t>
  </si>
  <si>
    <t>zahrnuje veškeré náklady spojené s objednatelem požadovanými zařízeními</t>
  </si>
  <si>
    <t>02730</t>
  </si>
  <si>
    <t>POMOC PRÁCE ZŘÍZ NEBO ZAJIŠŤ OCHRANU INŽENÝRSKÝCH SÍTÍ</t>
  </si>
  <si>
    <t>náklady na vytyčení inženýrských sítí na staveništi</t>
  </si>
  <si>
    <t>02911</t>
  </si>
  <si>
    <t>OSTATNÍ POŽADAVKY - GEODETICKÉ ZAMĚŘENÍ</t>
  </si>
  <si>
    <t>veškerá zaměření nutná pro realizaci stavby, doložení provedených prací a doložení skutečného provedení stavby. 
Jedná se i o zaměření skutečného provedení stavby ke kolaudaci vč. digitální podoby, vytyčení hranic pozemků a obvodu stavby, geodetické zaměření v průběhu stavby</t>
  </si>
  <si>
    <t>02940</t>
  </si>
  <si>
    <t>OSTATNÍ POŽADAVKY - VYPRACOVÁNÍ DOKUMENTACE</t>
  </si>
  <si>
    <t>vypracování DSPS 3x paré, 1x digitálně (dle SOD)</t>
  </si>
  <si>
    <t>7</t>
  </si>
  <si>
    <t>02945</t>
  </si>
  <si>
    <t>OSTAT POŽADAVKY - GEOMETRICKÝ PLÁN</t>
  </si>
  <si>
    <t>dle podmínek SOD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</si>
  <si>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</si>
  <si>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</si>
  <si>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02950</t>
  </si>
  <si>
    <t>OSTATNÍ POŽADAVKY - POSUDKY, KONTROLY, REVIZNÍ ZPRÁVY</t>
  </si>
  <si>
    <t>Havarijní plán</t>
  </si>
  <si>
    <t>zahrnuje veškeré náklady spojené s objednatelem požadovanými pracemi</t>
  </si>
  <si>
    <t>02960</t>
  </si>
  <si>
    <t>OSTATNÍ POŽADAVKY - BOZP</t>
  </si>
  <si>
    <t>plán BOZP, veškerá opatření pro zajištění BOZP v průběhu stavby</t>
  </si>
  <si>
    <t>02990</t>
  </si>
  <si>
    <t>OSTATNÍ POŽADAVKY - INFORMAČNÍ TABULE</t>
  </si>
  <si>
    <t>KS</t>
  </si>
  <si>
    <t>Místo realizace stavby bude po dobu realizace stavby osazeno 1ks informačního panelu o rozměrech min. 2,5 x 1,75 m v horizontální variantě. Jedná se o pronájem - zahrnuje konstrukce a polep vč. dodávky, montáže a demontáže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</si>
  <si>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</si>
  <si>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</si>
  <si>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03100</t>
  </si>
  <si>
    <t>ZAŘÍZENÍ STAVENIŠTĚ, ZŘÍZENÍ, PROVOZ, DEMONTÁŽ</t>
  </si>
  <si>
    <t>Zahrnuje zejména náklady na:  
- požadavky související s vybudováním, provozem a likvidací zařízení staveniště  
- přípravu staveniště včetně zajištění přístupu pro provádění prací</t>
  </si>
  <si>
    <t>101</t>
  </si>
  <si>
    <t>Komunikace</t>
  </si>
  <si>
    <t>Zemní práce</t>
  </si>
  <si>
    <t>11201</t>
  </si>
  <si>
    <t>KÁCENÍ STROMŮ D KMENE DO 0,5M S ODSTRANĚNÍM PAŘEZŮ</t>
  </si>
  <si>
    <t>KUS</t>
  </si>
  <si>
    <t>"kácení mimolesní zeleně  
zhotovitel v celkové ceně díla zohlední možnost následného využití dřeva  
větve budou po rozdrcení odvezeny do kompostárny"</t>
  </si>
  <si>
    <t>3=3,000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</si>
  <si>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</si>
  <si>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113728</t>
  </si>
  <si>
    <t>a</t>
  </si>
  <si>
    <t>FRÉZOVÁNÍ ZPEVNĚNÝCH PLOCH ASFALTOVÝCH, ODVOZ DO 20KM</t>
  </si>
  <si>
    <t>M3</t>
  </si>
  <si>
    <t>odvoz a uložení frézovaného materiálu na skládku KSUSV</t>
  </si>
  <si>
    <t>180*0,04=7,200 [A] 
174*0,06=10,440 [B] 
Celkem: A+B=17,640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</si>
  <si>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</si>
  <si>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18110</t>
  </si>
  <si>
    <t>ÚPRAVA PLÁNĚ SE ZHUTNĚNÍM V HORNINĚ TŘ. I</t>
  </si>
  <si>
    <t>M2</t>
  </si>
  <si>
    <t>180-(60*0,7)=138,000 [A]</t>
  </si>
  <si>
    <t>položka zahrnuje úpravu pláně včetně vyrovnání výškových rozdílů. Míru zhutnění určuje projekt.</t>
  </si>
  <si>
    <t>56335</t>
  </si>
  <si>
    <t>VOZOVKOVÉ VRSTVY ZE ŠTĚRKODRTI TL. DO 250MM</t>
  </si>
  <si>
    <t>ŠDa 0/63 Ge min. tl. 250 mm  
ČSN EN 13285, ČSN 736126-1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</si>
  <si>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</si>
  <si>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567544</t>
  </si>
  <si>
    <t>VRST PRO OBNOVU A OPR RECYK ZA STUD CEM A ASF EM TL DO 200MM</t>
  </si>
  <si>
    <t>RV CA 200mm, dle TP208</t>
  </si>
  <si>
    <t>180-(60*0,2)=168,000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</si>
  <si>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</si>
  <si>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56962</t>
  </si>
  <si>
    <t>ZPEVNĚNÍ KRAJNIC Z RECYKLOVANÉHO MATERIÁLU TL DO 100MM</t>
  </si>
  <si>
    <t>odměřeno z CAD 32+4+4=40,000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</si>
  <si>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</si>
  <si>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</si>
  <si>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</si>
  <si>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180-(60*0,1)=174,000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</si>
  <si>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</si>
  <si>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</si>
  <si>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</si>
  <si>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PS-E</t>
  </si>
  <si>
    <t>180=180,000 [A]</t>
  </si>
  <si>
    <t>574A34</t>
  </si>
  <si>
    <t>ASFALTOVÝ BETON PRO OBRUSNÉ VRSTVY ACO 11+, 11S TL. 40MM</t>
  </si>
  <si>
    <t>ACO 11+ (50/70)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</si>
  <si>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</si>
  <si>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</si>
  <si>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</si>
  <si>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(50/70) tl. 60mm</t>
  </si>
  <si>
    <t>58910</t>
  </si>
  <si>
    <t>VÝPLŇ SPAR ASFALTEM</t>
  </si>
  <si>
    <t>M</t>
  </si>
  <si>
    <t>2*60+2*2,5=125,000 [A]</t>
  </si>
  <si>
    <t>položka zahrnuje: 
- dodávku předepsaného materiálu 
- vyčištění a výplň spar tímto materiálem</t>
  </si>
  <si>
    <t>Ostatní konstrukce a práce</t>
  </si>
  <si>
    <t>12</t>
  </si>
  <si>
    <t>9117C1</t>
  </si>
  <si>
    <t>SVOD OCEL ZÁBRADEL ÚROVEŇ ZADRŽ H2 - DODÁVKA A MONTÁŽ</t>
  </si>
  <si>
    <t>ocelové zábradelní svodidlo výškový náběh</t>
  </si>
  <si>
    <t>náběh krátký 4,7=4,700 [A] 
náběh dlouhý 8,8=8,800 [B] 
Celkem: A+B=13,500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</si>
  <si>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</si>
  <si>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13</t>
  </si>
  <si>
    <t>ocelové zábradelní svodidlo s úrovní zadržení H2 s vodorovnou výplní</t>
  </si>
  <si>
    <t>60=60,000 [A]</t>
  </si>
  <si>
    <t>14</t>
  </si>
  <si>
    <t>91228</t>
  </si>
  <si>
    <t>SMĚROVÉ SLOUPKY Z PLAST HMOT VČETNĚ ODRAZNÉHO PÁSKU</t>
  </si>
  <si>
    <t>2=2,000 [A]</t>
  </si>
  <si>
    <t>položka zahrnuje: 
- dodání a osazení sloupku včetně nutných zemních prací 
- vnitrostaveništní a mimostaveništní doprava 
- odrazky plastové nebo z retroreflexní fólie</t>
  </si>
  <si>
    <t>15</t>
  </si>
  <si>
    <t>91267</t>
  </si>
  <si>
    <t>ODRAZKY NA SVODIDLA</t>
  </si>
  <si>
    <t>odrazky na svodidlo</t>
  </si>
  <si>
    <t>60/20=3,000 [A]</t>
  </si>
  <si>
    <t>- kompletní dodávka se všemi pomocnými a doplňujícími pracemi a součástmi</t>
  </si>
  <si>
    <t>16</t>
  </si>
  <si>
    <t>915111</t>
  </si>
  <si>
    <t>VODOROVNÉ DOPRAVNÍ ZNAČENÍ BARVOU HLADKÉ - DODÁVKA A POKLÁDKA</t>
  </si>
  <si>
    <t>V4 š. 0,125m*2*60=15,000 [A]</t>
  </si>
  <si>
    <t>položka zahrnuje: 
- dodání a pokládku nátěrového materiálu (měří se pouze natíraná plocha) 
- předznačení a reflexní úpravu</t>
  </si>
  <si>
    <t>17</t>
  </si>
  <si>
    <t>919111</t>
  </si>
  <si>
    <t>ŘEZÁNÍ ASFALTOVÉHO KRYTU VOZOVEK TL DO 50MM</t>
  </si>
  <si>
    <t>položka zahrnuje řezání vozovkové vrstvy v předepsané tloušťce, včetně spotřeby vody</t>
  </si>
  <si>
    <t>18</t>
  </si>
  <si>
    <t>935842</t>
  </si>
  <si>
    <t>ŽLABY A RIGOLY DLÁŽDĚNÉ Z BETONOVÝCH DLAŽDIC DO BETONU TL 100MM</t>
  </si>
  <si>
    <t>0,6*2,0=1,200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</si>
  <si>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</si>
  <si>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201</t>
  </si>
  <si>
    <t>Opěrná zeď</t>
  </si>
  <si>
    <t>Svislé konstrukce</t>
  </si>
  <si>
    <t>31132</t>
  </si>
  <si>
    <t>R</t>
  </si>
  <si>
    <t>ZDI A STĚNY PODP A VOL ZE ŽELEZOBET</t>
  </si>
  <si>
    <t>SOUBOR</t>
  </si>
  <si>
    <t>ZPRACOVÁNO V SAMOSTATNÉM SOUPISU PRACÍ - ZPRAC. FR.NEUWIRTH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</si>
</sst>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93</v>
      </c>
      <c s="20" t="s">
        <v>94</v>
      </c>
      <c s="21">
        <f>'101'!I3</f>
      </c>
      <c s="21">
        <f>'101'!O2</f>
      </c>
      <c s="21">
        <f>C11+D11</f>
      </c>
    </row>
    <row r="12" spans="1:5" ht="12.75" customHeight="1">
      <c r="A12" s="20" t="s">
        <v>182</v>
      </c>
      <c s="20" t="s">
        <v>183</v>
      </c>
      <c s="21">
        <f>'201'!I3</f>
      </c>
      <c s="21">
        <f>'201'!O2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89.25">
      <c r="A18" s="34" t="s">
        <v>50</v>
      </c>
      <c r="E18" s="35" t="s">
        <v>60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61</v>
      </c>
    </row>
    <row r="21" spans="1:16" ht="12.75">
      <c r="A21" s="25" t="s">
        <v>45</v>
      </c>
      <c s="29" t="s">
        <v>33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64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47</v>
      </c>
    </row>
    <row r="25" spans="1:16" ht="12.75">
      <c r="A25" s="25" t="s">
        <v>45</v>
      </c>
      <c s="29" t="s">
        <v>35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63.75">
      <c r="A26" s="34" t="s">
        <v>50</v>
      </c>
      <c r="E26" s="35" t="s">
        <v>67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47</v>
      </c>
    </row>
    <row r="29" spans="1:16" ht="12.75">
      <c r="A29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70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47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74</v>
      </c>
    </row>
    <row r="35" spans="1:5" ht="12.75">
      <c r="A35" s="36" t="s">
        <v>52</v>
      </c>
      <c r="E35" s="37" t="s">
        <v>47</v>
      </c>
    </row>
    <row r="36" spans="1:5" ht="76.5">
      <c r="A36" t="s">
        <v>53</v>
      </c>
      <c r="E36" s="35" t="s">
        <v>75</v>
      </c>
    </row>
    <row r="37" spans="1:16" ht="12.75">
      <c r="A37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79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80</v>
      </c>
    </row>
    <row r="41" spans="1:16" ht="12.75">
      <c r="A41" s="25" t="s">
        <v>45</v>
      </c>
      <c s="29" t="s">
        <v>40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83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47</v>
      </c>
    </row>
    <row r="45" spans="1:16" ht="12.75">
      <c r="A45" s="25" t="s">
        <v>45</v>
      </c>
      <c s="29" t="s">
        <v>42</v>
      </c>
      <c s="29" t="s">
        <v>84</v>
      </c>
      <c s="25" t="s">
        <v>47</v>
      </c>
      <c s="30" t="s">
        <v>85</v>
      </c>
      <c s="31" t="s">
        <v>86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87</v>
      </c>
    </row>
    <row r="47" spans="1:5" ht="12.75">
      <c r="A47" s="36" t="s">
        <v>52</v>
      </c>
      <c r="E47" s="37" t="s">
        <v>47</v>
      </c>
    </row>
    <row r="48" spans="1:5" ht="89.25">
      <c r="A48" t="s">
        <v>53</v>
      </c>
      <c r="E48" s="35" t="s">
        <v>88</v>
      </c>
    </row>
    <row r="49" spans="1:16" ht="12.75">
      <c r="A49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38.25">
      <c r="A50" s="34" t="s">
        <v>50</v>
      </c>
      <c r="E50" s="35" t="s">
        <v>92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</v>
      </c>
      <c s="38">
        <f>0+I8+I21+I54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93</v>
      </c>
      <c s="6"/>
      <c s="18" t="s">
        <v>94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95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96</v>
      </c>
      <c s="25" t="s">
        <v>47</v>
      </c>
      <c s="30" t="s">
        <v>97</v>
      </c>
      <c s="31" t="s">
        <v>98</v>
      </c>
      <c s="32">
        <v>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99</v>
      </c>
    </row>
    <row r="11" spans="1:5" ht="12.75">
      <c r="A11" s="36" t="s">
        <v>52</v>
      </c>
      <c r="E11" s="37" t="s">
        <v>100</v>
      </c>
    </row>
    <row r="12" spans="1:5" ht="165.75">
      <c r="A12" t="s">
        <v>53</v>
      </c>
      <c r="E12" s="35" t="s">
        <v>101</v>
      </c>
    </row>
    <row r="13" spans="1:16" ht="12.75">
      <c r="A13" s="25" t="s">
        <v>45</v>
      </c>
      <c s="29" t="s">
        <v>23</v>
      </c>
      <c s="29" t="s">
        <v>102</v>
      </c>
      <c s="25" t="s">
        <v>103</v>
      </c>
      <c s="30" t="s">
        <v>104</v>
      </c>
      <c s="31" t="s">
        <v>105</v>
      </c>
      <c s="32">
        <v>17.64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106</v>
      </c>
    </row>
    <row r="15" spans="1:5" ht="51">
      <c r="A15" s="36" t="s">
        <v>52</v>
      </c>
      <c r="E15" s="37" t="s">
        <v>107</v>
      </c>
    </row>
    <row r="16" spans="1:5" ht="63.75">
      <c r="A16" t="s">
        <v>53</v>
      </c>
      <c r="E16" s="35" t="s">
        <v>108</v>
      </c>
    </row>
    <row r="17" spans="1:16" ht="12.75">
      <c r="A17" s="25" t="s">
        <v>45</v>
      </c>
      <c s="29" t="s">
        <v>22</v>
      </c>
      <c s="29" t="s">
        <v>109</v>
      </c>
      <c s="25" t="s">
        <v>47</v>
      </c>
      <c s="30" t="s">
        <v>110</v>
      </c>
      <c s="31" t="s">
        <v>111</v>
      </c>
      <c s="32">
        <v>138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112</v>
      </c>
    </row>
    <row r="20" spans="1:5" ht="25.5">
      <c r="A20" t="s">
        <v>53</v>
      </c>
      <c r="E20" s="35" t="s">
        <v>113</v>
      </c>
    </row>
    <row r="21" spans="1:18" ht="12.75" customHeight="1">
      <c r="A21" s="6" t="s">
        <v>43</v>
      </c>
      <c s="6"/>
      <c s="40" t="s">
        <v>35</v>
      </c>
      <c s="6"/>
      <c s="27" t="s">
        <v>94</v>
      </c>
      <c s="6"/>
      <c s="6"/>
      <c s="6"/>
      <c s="41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25" t="s">
        <v>45</v>
      </c>
      <c s="29" t="s">
        <v>33</v>
      </c>
      <c s="29" t="s">
        <v>114</v>
      </c>
      <c s="25" t="s">
        <v>47</v>
      </c>
      <c s="30" t="s">
        <v>115</v>
      </c>
      <c s="31" t="s">
        <v>111</v>
      </c>
      <c s="32">
        <v>138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116</v>
      </c>
    </row>
    <row r="24" spans="1:5" ht="12.75">
      <c r="A24" s="36" t="s">
        <v>52</v>
      </c>
      <c r="E24" s="37" t="s">
        <v>112</v>
      </c>
    </row>
    <row r="25" spans="1:5" ht="51">
      <c r="A25" t="s">
        <v>53</v>
      </c>
      <c r="E25" s="35" t="s">
        <v>117</v>
      </c>
    </row>
    <row r="26" spans="1:16" ht="12.75">
      <c r="A26" s="25" t="s">
        <v>45</v>
      </c>
      <c s="29" t="s">
        <v>35</v>
      </c>
      <c s="29" t="s">
        <v>118</v>
      </c>
      <c s="25" t="s">
        <v>47</v>
      </c>
      <c s="30" t="s">
        <v>119</v>
      </c>
      <c s="31" t="s">
        <v>111</v>
      </c>
      <c s="32">
        <v>168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120</v>
      </c>
    </row>
    <row r="28" spans="1:5" ht="12.75">
      <c r="A28" s="36" t="s">
        <v>52</v>
      </c>
      <c r="E28" s="37" t="s">
        <v>121</v>
      </c>
    </row>
    <row r="29" spans="1:5" ht="76.5">
      <c r="A29" t="s">
        <v>53</v>
      </c>
      <c r="E29" s="35" t="s">
        <v>122</v>
      </c>
    </row>
    <row r="30" spans="1:16" ht="12.75">
      <c r="A30" s="25" t="s">
        <v>45</v>
      </c>
      <c s="29" t="s">
        <v>37</v>
      </c>
      <c s="29" t="s">
        <v>123</v>
      </c>
      <c s="25" t="s">
        <v>47</v>
      </c>
      <c s="30" t="s">
        <v>124</v>
      </c>
      <c s="31" t="s">
        <v>111</v>
      </c>
      <c s="32">
        <v>40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125</v>
      </c>
    </row>
    <row r="33" spans="1:5" ht="102">
      <c r="A33" t="s">
        <v>53</v>
      </c>
      <c r="E33" s="35" t="s">
        <v>126</v>
      </c>
    </row>
    <row r="34" spans="1:16" ht="12.75">
      <c r="A34" s="25" t="s">
        <v>45</v>
      </c>
      <c s="29" t="s">
        <v>71</v>
      </c>
      <c s="29" t="s">
        <v>127</v>
      </c>
      <c s="25" t="s">
        <v>47</v>
      </c>
      <c s="30" t="s">
        <v>128</v>
      </c>
      <c s="31" t="s">
        <v>111</v>
      </c>
      <c s="32">
        <v>174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52</v>
      </c>
      <c r="E36" s="37" t="s">
        <v>129</v>
      </c>
    </row>
    <row r="37" spans="1:5" ht="51">
      <c r="A37" t="s">
        <v>53</v>
      </c>
      <c r="E37" s="35" t="s">
        <v>130</v>
      </c>
    </row>
    <row r="38" spans="1:16" ht="12.75">
      <c r="A38" s="25" t="s">
        <v>45</v>
      </c>
      <c s="29" t="s">
        <v>76</v>
      </c>
      <c s="29" t="s">
        <v>131</v>
      </c>
      <c s="25" t="s">
        <v>47</v>
      </c>
      <c s="30" t="s">
        <v>132</v>
      </c>
      <c s="31" t="s">
        <v>111</v>
      </c>
      <c s="32">
        <v>180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133</v>
      </c>
    </row>
    <row r="40" spans="1:5" ht="12.75">
      <c r="A40" s="36" t="s">
        <v>52</v>
      </c>
      <c r="E40" s="37" t="s">
        <v>134</v>
      </c>
    </row>
    <row r="41" spans="1:5" ht="51">
      <c r="A41" t="s">
        <v>53</v>
      </c>
      <c r="E41" s="35" t="s">
        <v>130</v>
      </c>
    </row>
    <row r="42" spans="1:16" ht="12.75">
      <c r="A42" s="25" t="s">
        <v>45</v>
      </c>
      <c s="29" t="s">
        <v>40</v>
      </c>
      <c s="29" t="s">
        <v>135</v>
      </c>
      <c s="25" t="s">
        <v>47</v>
      </c>
      <c s="30" t="s">
        <v>136</v>
      </c>
      <c s="31" t="s">
        <v>111</v>
      </c>
      <c s="32">
        <v>180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137</v>
      </c>
    </row>
    <row r="44" spans="1:5" ht="12.75">
      <c r="A44" s="36" t="s">
        <v>52</v>
      </c>
      <c r="E44" s="37" t="s">
        <v>134</v>
      </c>
    </row>
    <row r="45" spans="1:5" ht="140.25">
      <c r="A45" t="s">
        <v>53</v>
      </c>
      <c r="E45" s="35" t="s">
        <v>138</v>
      </c>
    </row>
    <row r="46" spans="1:16" ht="12.75">
      <c r="A46" s="25" t="s">
        <v>45</v>
      </c>
      <c s="29" t="s">
        <v>42</v>
      </c>
      <c s="29" t="s">
        <v>139</v>
      </c>
      <c s="25" t="s">
        <v>47</v>
      </c>
      <c s="30" t="s">
        <v>140</v>
      </c>
      <c s="31" t="s">
        <v>111</v>
      </c>
      <c s="32">
        <v>174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141</v>
      </c>
    </row>
    <row r="48" spans="1:5" ht="12.75">
      <c r="A48" s="36" t="s">
        <v>52</v>
      </c>
      <c r="E48" s="37" t="s">
        <v>129</v>
      </c>
    </row>
    <row r="49" spans="1:5" ht="140.25">
      <c r="A49" t="s">
        <v>53</v>
      </c>
      <c r="E49" s="35" t="s">
        <v>138</v>
      </c>
    </row>
    <row r="50" spans="1:16" ht="12.75">
      <c r="A50" s="25" t="s">
        <v>45</v>
      </c>
      <c s="29" t="s">
        <v>89</v>
      </c>
      <c s="29" t="s">
        <v>142</v>
      </c>
      <c s="25" t="s">
        <v>47</v>
      </c>
      <c s="30" t="s">
        <v>143</v>
      </c>
      <c s="31" t="s">
        <v>144</v>
      </c>
      <c s="32">
        <v>125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145</v>
      </c>
    </row>
    <row r="53" spans="1:5" ht="38.25">
      <c r="A53" t="s">
        <v>53</v>
      </c>
      <c r="E53" s="35" t="s">
        <v>146</v>
      </c>
    </row>
    <row r="54" spans="1:18" ht="12.75" customHeight="1">
      <c r="A54" s="6" t="s">
        <v>43</v>
      </c>
      <c s="6"/>
      <c s="40" t="s">
        <v>40</v>
      </c>
      <c s="6"/>
      <c s="27" t="s">
        <v>147</v>
      </c>
      <c s="6"/>
      <c s="6"/>
      <c s="6"/>
      <c s="41">
        <f>0+Q54</f>
      </c>
      <c r="O54">
        <f>0+R54</f>
      </c>
      <c r="Q54">
        <f>0+I55+I59+I63+I67+I71+I75+I79</f>
      </c>
      <c>
        <f>0+O55+O59+O63+O67+O71+O75+O79</f>
      </c>
    </row>
    <row r="55" spans="1:16" ht="12.75">
      <c r="A55" s="25" t="s">
        <v>45</v>
      </c>
      <c s="29" t="s">
        <v>148</v>
      </c>
      <c s="29" t="s">
        <v>149</v>
      </c>
      <c s="25" t="s">
        <v>23</v>
      </c>
      <c s="30" t="s">
        <v>150</v>
      </c>
      <c s="31" t="s">
        <v>144</v>
      </c>
      <c s="32">
        <v>13.5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151</v>
      </c>
    </row>
    <row r="57" spans="1:5" ht="51">
      <c r="A57" s="36" t="s">
        <v>52</v>
      </c>
      <c r="E57" s="37" t="s">
        <v>152</v>
      </c>
    </row>
    <row r="58" spans="1:5" ht="114.75">
      <c r="A58" t="s">
        <v>53</v>
      </c>
      <c r="E58" s="35" t="s">
        <v>153</v>
      </c>
    </row>
    <row r="59" spans="1:16" ht="12.75">
      <c r="A59" s="25" t="s">
        <v>45</v>
      </c>
      <c s="29" t="s">
        <v>154</v>
      </c>
      <c s="29" t="s">
        <v>149</v>
      </c>
      <c s="25" t="s">
        <v>29</v>
      </c>
      <c s="30" t="s">
        <v>150</v>
      </c>
      <c s="31" t="s">
        <v>144</v>
      </c>
      <c s="32">
        <v>60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155</v>
      </c>
    </row>
    <row r="61" spans="1:5" ht="12.75">
      <c r="A61" s="36" t="s">
        <v>52</v>
      </c>
      <c r="E61" s="37" t="s">
        <v>156</v>
      </c>
    </row>
    <row r="62" spans="1:5" ht="114.75">
      <c r="A62" t="s">
        <v>53</v>
      </c>
      <c r="E62" s="35" t="s">
        <v>153</v>
      </c>
    </row>
    <row r="63" spans="1:16" ht="12.75">
      <c r="A63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98</v>
      </c>
      <c s="32">
        <v>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12.75">
      <c r="A65" s="36" t="s">
        <v>52</v>
      </c>
      <c r="E65" s="37" t="s">
        <v>160</v>
      </c>
    </row>
    <row r="66" spans="1:5" ht="51">
      <c r="A66" t="s">
        <v>53</v>
      </c>
      <c r="E66" s="35" t="s">
        <v>161</v>
      </c>
    </row>
    <row r="67" spans="1:16" ht="12.75">
      <c r="A67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98</v>
      </c>
      <c s="32">
        <v>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165</v>
      </c>
    </row>
    <row r="69" spans="1:5" ht="12.75">
      <c r="A69" s="36" t="s">
        <v>52</v>
      </c>
      <c r="E69" s="37" t="s">
        <v>166</v>
      </c>
    </row>
    <row r="70" spans="1:5" ht="12.75">
      <c r="A70" t="s">
        <v>53</v>
      </c>
      <c r="E70" s="35" t="s">
        <v>167</v>
      </c>
    </row>
    <row r="71" spans="1:16" ht="25.5">
      <c r="A71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111</v>
      </c>
      <c s="32">
        <v>15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47</v>
      </c>
    </row>
    <row r="73" spans="1:5" ht="12.75">
      <c r="A73" s="36" t="s">
        <v>52</v>
      </c>
      <c r="E73" s="37" t="s">
        <v>171</v>
      </c>
    </row>
    <row r="74" spans="1:5" ht="38.25">
      <c r="A74" t="s">
        <v>53</v>
      </c>
      <c r="E74" s="35" t="s">
        <v>172</v>
      </c>
    </row>
    <row r="75" spans="1:16" ht="12.75">
      <c r="A75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144</v>
      </c>
      <c s="32">
        <v>125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12.75">
      <c r="A77" s="36" t="s">
        <v>52</v>
      </c>
      <c r="E77" s="37" t="s">
        <v>145</v>
      </c>
    </row>
    <row r="78" spans="1:5" ht="25.5">
      <c r="A78" t="s">
        <v>53</v>
      </c>
      <c r="E78" s="35" t="s">
        <v>176</v>
      </c>
    </row>
    <row r="79" spans="1:16" ht="12.75">
      <c r="A79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111</v>
      </c>
      <c s="32">
        <v>1.2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12.75">
      <c r="A81" s="36" t="s">
        <v>52</v>
      </c>
      <c r="E81" s="37" t="s">
        <v>180</v>
      </c>
    </row>
    <row r="82" spans="1:5" ht="89.25">
      <c r="A82" t="s">
        <v>53</v>
      </c>
      <c r="E82" s="35" t="s">
        <v>181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182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182</v>
      </c>
      <c s="6"/>
      <c s="18" t="s">
        <v>183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22</v>
      </c>
      <c s="19"/>
      <c s="27" t="s">
        <v>184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185</v>
      </c>
      <c s="25" t="s">
        <v>186</v>
      </c>
      <c s="30" t="s">
        <v>187</v>
      </c>
      <c s="31" t="s">
        <v>188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189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